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Ζημιών" sheetId="2" r:id="rId1"/>
    <sheet name="Ζωής" sheetId="5" r:id="rId2"/>
  </sheets>
  <calcPr calcId="145621"/>
</workbook>
</file>

<file path=xl/calcChain.xml><?xml version="1.0" encoding="utf-8"?>
<calcChain xmlns="http://schemas.openxmlformats.org/spreadsheetml/2006/main">
  <c r="M26" i="5" l="1"/>
  <c r="N26" i="5"/>
  <c r="O26" i="5"/>
  <c r="R26" i="5"/>
  <c r="Q26" i="5"/>
  <c r="K26" i="5"/>
  <c r="J26" i="5"/>
  <c r="I26" i="5"/>
  <c r="H26" i="5"/>
  <c r="R21" i="5"/>
  <c r="Q21" i="5"/>
  <c r="O21" i="5"/>
  <c r="N21" i="5"/>
  <c r="M21" i="5"/>
  <c r="K21" i="5"/>
  <c r="J21" i="5"/>
  <c r="I21" i="5"/>
  <c r="H21" i="5"/>
  <c r="R15" i="5"/>
  <c r="Q15" i="5"/>
  <c r="O15" i="5"/>
  <c r="N15" i="5"/>
  <c r="M15" i="5"/>
  <c r="K15" i="5"/>
  <c r="J15" i="5"/>
  <c r="I15" i="5"/>
  <c r="H15" i="5"/>
  <c r="R6" i="5"/>
  <c r="Q6" i="5"/>
  <c r="O6" i="5"/>
  <c r="N6" i="5"/>
  <c r="M6" i="5"/>
  <c r="M5" i="5" s="1"/>
  <c r="K6" i="5"/>
  <c r="J6" i="5"/>
  <c r="J5" i="5" s="1"/>
  <c r="I6" i="5"/>
  <c r="H6" i="5"/>
  <c r="I5" i="5"/>
  <c r="O5" i="5" l="1"/>
  <c r="H5" i="5"/>
  <c r="N5" i="5"/>
  <c r="Q5" i="5"/>
  <c r="R5" i="5"/>
  <c r="K5" i="5"/>
  <c r="M26" i="2"/>
  <c r="I26" i="2"/>
  <c r="J26" i="2"/>
  <c r="K26" i="2"/>
  <c r="E26" i="2"/>
  <c r="F26" i="2"/>
  <c r="G26" i="2"/>
  <c r="D26" i="2"/>
</calcChain>
</file>

<file path=xl/sharedStrings.xml><?xml version="1.0" encoding="utf-8"?>
<sst xmlns="http://schemas.openxmlformats.org/spreadsheetml/2006/main" count="209" uniqueCount="66">
  <si>
    <t>Ασφάλιστρα</t>
  </si>
  <si>
    <t>Ασφάλιστρα
Αντασφαλ.</t>
  </si>
  <si>
    <t>Δικαιώματα
Συμβολ.</t>
  </si>
  <si>
    <t>Σύνολο
Ασφαλίστρων</t>
  </si>
  <si>
    <t>Συμμ. Αντασφαλιστών</t>
  </si>
  <si>
    <t>Πληρωθ.
-Ιδία Κράτηση</t>
  </si>
  <si>
    <t>Πλήθος Συμβολαίων</t>
  </si>
  <si>
    <t>Πλήθος Ασφαλισμένων</t>
  </si>
  <si>
    <t>Ανάλυση Κλάδου</t>
  </si>
  <si>
    <t>Κατ.Ασφαλίσεων Ζωής</t>
  </si>
  <si>
    <t>Τύπος Παραγωγής</t>
  </si>
  <si>
    <t>Συχνότητα Καταβολών</t>
  </si>
  <si>
    <t>Ατυχήματα</t>
  </si>
  <si>
    <t>Ασθένειες</t>
  </si>
  <si>
    <t>Αεροσκάφη</t>
  </si>
  <si>
    <t>Μεταφερόμενα εμπορεύματα</t>
  </si>
  <si>
    <t>Πυρκαγιά και στοιχεία της φύσης</t>
  </si>
  <si>
    <t>Λοιπές ζημιές αγαθών</t>
  </si>
  <si>
    <t>Αστική ευθύνη από χερσαία αυτοκίνητα οχήματα</t>
  </si>
  <si>
    <t>10.1</t>
  </si>
  <si>
    <t>10.2</t>
  </si>
  <si>
    <t>Υλικές ζημίες αστικής ευθύνης από χερσαία αυτοκίνητα οχήματα</t>
  </si>
  <si>
    <t>Αστική ευθύνη από αεροσκάφη</t>
  </si>
  <si>
    <t>Γενική αστική ευθύνη</t>
  </si>
  <si>
    <t>Πιστώσεις</t>
  </si>
  <si>
    <t>Εγγυήσεις</t>
  </si>
  <si>
    <t>Διάφορες χρηματικές απώλειες</t>
  </si>
  <si>
    <t>Νομική προστασία</t>
  </si>
  <si>
    <t>Βοήθεια</t>
  </si>
  <si>
    <t>Ζωής</t>
  </si>
  <si>
    <t>I</t>
  </si>
  <si>
    <t>Ασφαλίσεις ζωής</t>
  </si>
  <si>
    <t>I.1</t>
  </si>
  <si>
    <t>Ασφαλίσεις επιβίωσης, θανάτου, μικτές, ζωής με επιστρ ασφαλ</t>
  </si>
  <si>
    <t>I.2</t>
  </si>
  <si>
    <t>Ασφαλίσεις προσόδων</t>
  </si>
  <si>
    <t>I.3</t>
  </si>
  <si>
    <t>Συμπληρωματικές Ασφαλίσεις</t>
  </si>
  <si>
    <t>III</t>
  </si>
  <si>
    <t>IV</t>
  </si>
  <si>
    <t>VI</t>
  </si>
  <si>
    <t>VII</t>
  </si>
  <si>
    <t>Συνολικό Αποτέλεσμα</t>
  </si>
  <si>
    <t>-</t>
  </si>
  <si>
    <t>Ατομικές ασφαλίσεις</t>
  </si>
  <si>
    <t>Ομαδικές ασφαλίσεις</t>
  </si>
  <si>
    <t>Περιοδικές καταβολές</t>
  </si>
  <si>
    <t>Εφάπαξ καταβολές</t>
  </si>
  <si>
    <t>Νέες εργασίες</t>
  </si>
  <si>
    <t>Εργασίες προηγ. περιόδων</t>
  </si>
  <si>
    <t>Σύνολο 
Πληρ. Αποζημιώσεων</t>
  </si>
  <si>
    <t>Κλάδοι Ζημιών</t>
  </si>
  <si>
    <t>Ι</t>
  </si>
  <si>
    <t>Χερσαία οχήματα (εκτός σιδηροδρομικών)</t>
  </si>
  <si>
    <t>Πλοία (θαλάσσια, λιμναία και ποτάμια σκάφη)</t>
  </si>
  <si>
    <t>Σωματικές βλάβες αστικής ευθύνης από χερσαία αυτοκίνητα οχήματα</t>
  </si>
  <si>
    <t>Αστική Ευθύνη από θαλάσσια, λιμναία και ποτάμια σκάφη</t>
  </si>
  <si>
    <t>Κλάδος Ζωής, προσόδων, γάμου, γέννησης που συν. με επενδύσεις</t>
  </si>
  <si>
    <t>Κλάδοι Ζωής</t>
  </si>
  <si>
    <t>Ζωής, Προσόδων, Γάμου, Γέννησης που συν. με επενδύσεις</t>
  </si>
  <si>
    <t>Ασφάλισης Υγείας (ατύχημα, ασθένεια)</t>
  </si>
  <si>
    <t>Κεφαλαιοποίησης</t>
  </si>
  <si>
    <t>Διαχείρισης ομαδικών συνταξιοδοτικών ταμείων (κεφαλαίων)</t>
  </si>
  <si>
    <t>Ασφ. επιβίωσης, θανάτου, μικτές, ζωής με επιστροφή ασφαλίστρου</t>
  </si>
  <si>
    <t>Ασφ. επιβίωσης, θανάτου, μικτές, Ασφαλίσεις προσόδων, Συμπλ. Ασφ.</t>
  </si>
  <si>
    <t>Ασφάλιστρα και Πληρωθείσες Αποζημιώσεις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</si>
</sst>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;\-#,##0.00;#,##0.00;@"/>
    <numFmt numFmtId="167" formatCode="_-* #,##0\ _€_-;\-* #,##0\ _€_-;_-* &quot;-&quot;??\ _€_-;_-@_-"/>
  </numFmts>
  <fonts count="16" x14ac:knownFonts="1">
    <font>
      <sz val="11"/>
      <color theme="1"/>
      <name val="Calibri"/>
      <family val="2"/>
      <charset val="161"/>
      <scheme val="minor"/>
    </font>
    <font>
      <b/>
      <u/>
      <sz val="9"/>
      <color rgb="FF0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9"/>
      <color rgb="FF00000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i/>
      <sz val="8"/>
      <color rgb="FF000000"/>
      <name val="Calibri"/>
      <family val="2"/>
      <charset val="161"/>
      <scheme val="minor"/>
    </font>
    <font>
      <b/>
      <i/>
      <sz val="8"/>
      <color rgb="FF000000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4" fillId="2" borderId="0" xfId="0" applyFont="1" applyFill="1"/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0" fillId="2" borderId="0" xfId="0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164" fontId="5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/>
    <xf numFmtId="167" fontId="3" fillId="2" borderId="1" xfId="1" applyNumberFormat="1" applyFont="1" applyFill="1" applyBorder="1" applyAlignment="1">
      <alignment horizontal="right" vertical="center" wrapText="1"/>
    </xf>
    <xf numFmtId="167" fontId="5" fillId="2" borderId="1" xfId="1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7" fontId="7" fillId="2" borderId="0" xfId="0" applyNumberFormat="1" applyFont="1" applyFill="1" applyBorder="1"/>
    <xf numFmtId="167" fontId="5" fillId="2" borderId="0" xfId="1" applyNumberFormat="1" applyFont="1" applyFill="1" applyBorder="1" applyAlignment="1">
      <alignment horizontal="right" vertical="center" wrapText="1"/>
    </xf>
    <xf numFmtId="167" fontId="3" fillId="2" borderId="0" xfId="1" applyNumberFormat="1" applyFont="1" applyFill="1" applyBorder="1" applyAlignment="1">
      <alignment horizontal="right" vertical="center" wrapText="1"/>
    </xf>
    <xf numFmtId="167" fontId="10" fillId="2" borderId="0" xfId="1" applyNumberFormat="1" applyFont="1" applyFill="1" applyBorder="1" applyAlignment="1">
      <alignment horizontal="righ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vertical="center"/>
    </xf>
    <xf numFmtId="167" fontId="3" fillId="2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right"/>
    </xf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167" fontId="13" fillId="2" borderId="1" xfId="1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Border="1" applyAlignment="1">
      <alignment horizontal="right"/>
    </xf>
    <xf numFmtId="167" fontId="11" fillId="2" borderId="1" xfId="1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left" vertical="center" wrapText="1" indent="2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2" borderId="4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167" fontId="4" fillId="2" borderId="0" xfId="1" applyNumberFormat="1" applyFont="1" applyFill="1"/>
    <xf numFmtId="49" fontId="8" fillId="2" borderId="1" xfId="0" applyNumberFormat="1" applyFont="1" applyFill="1" applyBorder="1" applyAlignment="1">
      <alignment horizontal="left" vertical="center" wrapText="1" indent="2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8" fillId="3" borderId="1" xfId="0" applyNumberFormat="1" applyFont="1" applyFill="1" applyBorder="1" applyAlignment="1">
      <alignment horizontal="left" vertical="center" wrapText="1" indent="2"/>
    </xf>
    <xf numFmtId="167" fontId="8" fillId="2" borderId="1" xfId="1" applyNumberFormat="1" applyFont="1" applyFill="1" applyBorder="1" applyAlignment="1">
      <alignment horizontal="right" vertical="center" wrapText="1"/>
    </xf>
    <xf numFmtId="167" fontId="8" fillId="2" borderId="1" xfId="1" applyNumberFormat="1" applyFont="1" applyFill="1" applyBorder="1" applyAlignment="1">
      <alignment horizontal="left" vertical="center" wrapText="1" indent="2"/>
    </xf>
    <xf numFmtId="167" fontId="9" fillId="2" borderId="0" xfId="1" applyNumberFormat="1" applyFont="1" applyFill="1" applyAlignment="1">
      <alignment horizontal="left" indent="2"/>
    </xf>
    <xf numFmtId="167" fontId="8" fillId="2" borderId="2" xfId="1" applyNumberFormat="1" applyFont="1" applyFill="1" applyBorder="1" applyAlignment="1">
      <alignment horizontal="left" vertical="center" wrapText="1" indent="2"/>
    </xf>
    <xf numFmtId="164" fontId="8" fillId="2" borderId="0" xfId="0" applyNumberFormat="1" applyFont="1" applyFill="1" applyBorder="1" applyAlignment="1">
      <alignment horizontal="left" vertical="center" wrapText="1" indent="2"/>
    </xf>
    <xf numFmtId="0" fontId="9" fillId="2" borderId="0" xfId="0" applyFont="1" applyFill="1" applyAlignment="1">
      <alignment horizontal="left" indent="2"/>
    </xf>
    <xf numFmtId="49" fontId="3" fillId="3" borderId="1" xfId="0" applyNumberFormat="1" applyFont="1" applyFill="1" applyBorder="1" applyAlignment="1">
      <alignment horizontal="left" vertical="center" wrapText="1" indent="1"/>
    </xf>
    <xf numFmtId="49" fontId="3" fillId="3" borderId="1" xfId="0" applyNumberFormat="1" applyFont="1" applyFill="1" applyBorder="1" applyAlignment="1">
      <alignment horizontal="left" vertical="center" wrapText="1" indent="2"/>
    </xf>
    <xf numFmtId="167" fontId="3" fillId="2" borderId="1" xfId="1" applyNumberFormat="1" applyFont="1" applyFill="1" applyBorder="1" applyAlignment="1">
      <alignment horizontal="left" vertical="center" wrapText="1" indent="2"/>
    </xf>
    <xf numFmtId="49" fontId="8" fillId="3" borderId="1" xfId="0" applyNumberFormat="1" applyFont="1" applyFill="1" applyBorder="1" applyAlignment="1">
      <alignment horizontal="left" vertical="center" wrapText="1" indent="1"/>
    </xf>
    <xf numFmtId="167" fontId="15" fillId="2" borderId="0" xfId="1" applyNumberFormat="1" applyFont="1" applyFill="1" applyAlignment="1">
      <alignment horizontal="left" indent="2"/>
    </xf>
    <xf numFmtId="164" fontId="3" fillId="2" borderId="2" xfId="0" applyNumberFormat="1" applyFont="1" applyFill="1" applyBorder="1" applyAlignment="1">
      <alignment horizontal="right" vertical="center" wrapText="1"/>
    </xf>
    <xf numFmtId="164" fontId="14" fillId="2" borderId="0" xfId="0" applyNumberFormat="1" applyFont="1" applyFill="1" applyBorder="1" applyAlignment="1">
      <alignment horizontal="left" vertical="center" wrapText="1" indent="2"/>
    </xf>
    <xf numFmtId="164" fontId="3" fillId="2" borderId="0" xfId="0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abSelected="1" workbookViewId="0">
      <selection activeCell="C30" sqref="C30"/>
    </sheetView>
  </sheetViews>
  <sheetFormatPr defaultRowHeight="15" outlineLevelRow="1" outlineLevelCol="1" x14ac:dyDescent="0.25"/>
  <cols>
    <col min="1" max="1" width="9.140625" style="8"/>
    <col min="2" max="2" width="5.42578125" style="28" customWidth="1"/>
    <col min="3" max="3" width="49.140625" style="8" customWidth="1"/>
    <col min="4" max="4" width="14.85546875" style="12" customWidth="1"/>
    <col min="5" max="5" width="15.7109375" style="8" hidden="1" customWidth="1" outlineLevel="1"/>
    <col min="6" max="6" width="13.140625" style="8" hidden="1" customWidth="1" outlineLevel="1"/>
    <col min="7" max="7" width="14.140625" style="8" hidden="1" customWidth="1" outlineLevel="1"/>
    <col min="8" max="8" width="2.42578125" style="8" hidden="1" customWidth="1" outlineLevel="1"/>
    <col min="9" max="9" width="17" style="12" bestFit="1" customWidth="1" collapsed="1"/>
    <col min="10" max="11" width="14.140625" style="8" hidden="1" customWidth="1" outlineLevel="1"/>
    <col min="12" max="12" width="2.140625" style="8" customWidth="1" collapsed="1"/>
    <col min="13" max="13" width="12" style="8" customWidth="1"/>
    <col min="14" max="16384" width="9.140625" style="8"/>
  </cols>
  <sheetData>
    <row r="2" spans="2:14" s="2" customFormat="1" ht="12" x14ac:dyDescent="0.2">
      <c r="D2" s="7"/>
      <c r="H2" s="10"/>
      <c r="I2" s="7"/>
      <c r="L2" s="10"/>
    </row>
    <row r="3" spans="2:14" s="2" customFormat="1" x14ac:dyDescent="0.2">
      <c r="B3" s="24" t="s">
        <v>65</v>
      </c>
      <c r="D3" s="7"/>
      <c r="H3" s="10"/>
      <c r="I3" s="7"/>
      <c r="L3" s="10"/>
    </row>
    <row r="4" spans="2:14" s="2" customFormat="1" ht="15" customHeight="1" thickBot="1" x14ac:dyDescent="0.25">
      <c r="B4" s="63"/>
      <c r="C4" s="63"/>
      <c r="D4" s="7"/>
      <c r="E4" s="15"/>
      <c r="F4" s="15"/>
      <c r="G4" s="15"/>
      <c r="H4" s="15"/>
      <c r="I4" s="15"/>
      <c r="J4" s="15"/>
      <c r="K4" s="15"/>
      <c r="L4" s="15"/>
      <c r="M4" s="15"/>
      <c r="N4" s="10"/>
    </row>
    <row r="5" spans="2:14" s="2" customFormat="1" ht="32.25" customHeight="1" thickBot="1" x14ac:dyDescent="0.25">
      <c r="B5" s="61" t="s">
        <v>51</v>
      </c>
      <c r="C5" s="62"/>
      <c r="D5" s="5" t="s">
        <v>3</v>
      </c>
      <c r="E5" s="23" t="s">
        <v>0</v>
      </c>
      <c r="F5" s="23" t="s">
        <v>1</v>
      </c>
      <c r="G5" s="23" t="s">
        <v>2</v>
      </c>
      <c r="H5" s="9"/>
      <c r="I5" s="5" t="s">
        <v>50</v>
      </c>
      <c r="J5" s="23" t="s">
        <v>4</v>
      </c>
      <c r="K5" s="23" t="s">
        <v>5</v>
      </c>
      <c r="L5" s="9"/>
      <c r="M5" s="5" t="s">
        <v>6</v>
      </c>
    </row>
    <row r="6" spans="2:14" s="2" customFormat="1" ht="15" customHeight="1" thickBot="1" x14ac:dyDescent="0.25">
      <c r="B6" s="4">
        <v>1</v>
      </c>
      <c r="C6" s="3" t="s">
        <v>12</v>
      </c>
      <c r="D6" s="25">
        <v>59734373.700000003</v>
      </c>
      <c r="E6" s="14">
        <v>46722840.899999999</v>
      </c>
      <c r="F6" s="14">
        <v>2459125.0499999998</v>
      </c>
      <c r="G6" s="14">
        <v>10552407.75</v>
      </c>
      <c r="H6" s="19"/>
      <c r="I6" s="13">
        <v>4710200.46</v>
      </c>
      <c r="J6" s="14">
        <v>1194436.28</v>
      </c>
      <c r="K6" s="14">
        <v>3515764.18</v>
      </c>
      <c r="L6" s="11"/>
      <c r="M6" s="13">
        <v>722678</v>
      </c>
    </row>
    <row r="7" spans="2:14" s="2" customFormat="1" ht="15" customHeight="1" thickBot="1" x14ac:dyDescent="0.25">
      <c r="B7" s="4">
        <v>2</v>
      </c>
      <c r="C7" s="3" t="s">
        <v>13</v>
      </c>
      <c r="D7" s="25">
        <v>19755272.07</v>
      </c>
      <c r="E7" s="14">
        <v>17529039.940000001</v>
      </c>
      <c r="F7" s="14">
        <v>867182.73</v>
      </c>
      <c r="G7" s="14">
        <v>1359049.4</v>
      </c>
      <c r="H7" s="19"/>
      <c r="I7" s="13">
        <v>8598101.0099999998</v>
      </c>
      <c r="J7" s="14">
        <v>1816558.18</v>
      </c>
      <c r="K7" s="14">
        <v>6781542.8300000001</v>
      </c>
      <c r="L7" s="11"/>
      <c r="M7" s="13">
        <v>16683</v>
      </c>
    </row>
    <row r="8" spans="2:14" s="2" customFormat="1" ht="15" customHeight="1" thickBot="1" x14ac:dyDescent="0.25">
      <c r="B8" s="4">
        <v>3</v>
      </c>
      <c r="C8" s="3" t="s">
        <v>53</v>
      </c>
      <c r="D8" s="25">
        <v>347123020.35000002</v>
      </c>
      <c r="E8" s="14">
        <v>277223007.55000001</v>
      </c>
      <c r="F8" s="14">
        <v>371405.82</v>
      </c>
      <c r="G8" s="14">
        <v>69528606.980000004</v>
      </c>
      <c r="H8" s="19"/>
      <c r="I8" s="13">
        <v>141369937.38999999</v>
      </c>
      <c r="J8" s="14">
        <v>6809277.5999999996</v>
      </c>
      <c r="K8" s="14">
        <v>134560659.78999999</v>
      </c>
      <c r="L8" s="11"/>
      <c r="M8" s="13">
        <v>397001</v>
      </c>
    </row>
    <row r="9" spans="2:14" s="2" customFormat="1" ht="15" customHeight="1" thickBot="1" x14ac:dyDescent="0.25">
      <c r="B9" s="4">
        <v>5</v>
      </c>
      <c r="C9" s="3" t="s">
        <v>14</v>
      </c>
      <c r="D9" s="25">
        <v>253435.07</v>
      </c>
      <c r="E9" s="14">
        <v>246381.25</v>
      </c>
      <c r="F9" s="14">
        <v>0</v>
      </c>
      <c r="G9" s="14">
        <v>7053.82</v>
      </c>
      <c r="H9" s="19"/>
      <c r="I9" s="13">
        <v>7680.48</v>
      </c>
      <c r="J9" s="14">
        <v>0</v>
      </c>
      <c r="K9" s="14">
        <v>7680.48</v>
      </c>
      <c r="L9" s="11"/>
      <c r="M9" s="13">
        <v>13</v>
      </c>
    </row>
    <row r="10" spans="2:14" s="2" customFormat="1" ht="15" customHeight="1" thickBot="1" x14ac:dyDescent="0.25">
      <c r="B10" s="4">
        <v>6</v>
      </c>
      <c r="C10" s="3" t="s">
        <v>54</v>
      </c>
      <c r="D10" s="25">
        <v>16985033.359999999</v>
      </c>
      <c r="E10" s="14">
        <v>15569828.48</v>
      </c>
      <c r="F10" s="14">
        <v>170275.49</v>
      </c>
      <c r="G10" s="14">
        <v>1244929.3899999999</v>
      </c>
      <c r="H10" s="19"/>
      <c r="I10" s="13">
        <v>11963198.630000001</v>
      </c>
      <c r="J10" s="14">
        <v>3046770.69</v>
      </c>
      <c r="K10" s="14">
        <v>8916427.9399999995</v>
      </c>
      <c r="L10" s="11"/>
      <c r="M10" s="13">
        <v>23435</v>
      </c>
    </row>
    <row r="11" spans="2:14" s="2" customFormat="1" ht="15" customHeight="1" thickBot="1" x14ac:dyDescent="0.25">
      <c r="B11" s="4">
        <v>7</v>
      </c>
      <c r="C11" s="3" t="s">
        <v>15</v>
      </c>
      <c r="D11" s="25">
        <v>29069405.359999999</v>
      </c>
      <c r="E11" s="14">
        <v>24938472.84</v>
      </c>
      <c r="F11" s="14">
        <v>822479.74</v>
      </c>
      <c r="G11" s="14">
        <v>3308452.78</v>
      </c>
      <c r="H11" s="19"/>
      <c r="I11" s="13">
        <v>6408466.2400000002</v>
      </c>
      <c r="J11" s="14">
        <v>3073793.34</v>
      </c>
      <c r="K11" s="14">
        <v>3334672.9</v>
      </c>
      <c r="L11" s="11"/>
      <c r="M11" s="13">
        <v>53792</v>
      </c>
    </row>
    <row r="12" spans="2:14" s="2" customFormat="1" ht="15" customHeight="1" thickBot="1" x14ac:dyDescent="0.25">
      <c r="B12" s="4">
        <v>8</v>
      </c>
      <c r="C12" s="3" t="s">
        <v>16</v>
      </c>
      <c r="D12" s="25">
        <v>444278689.54000002</v>
      </c>
      <c r="E12" s="14">
        <v>378439075.81999999</v>
      </c>
      <c r="F12" s="14">
        <v>9647235.9299999997</v>
      </c>
      <c r="G12" s="14">
        <v>56192377.789999999</v>
      </c>
      <c r="H12" s="19"/>
      <c r="I12" s="13">
        <v>104644401.68000001</v>
      </c>
      <c r="J12" s="14">
        <v>45144546.590000004</v>
      </c>
      <c r="K12" s="14">
        <v>59499855.090000004</v>
      </c>
      <c r="L12" s="11"/>
      <c r="M12" s="13">
        <v>1805309</v>
      </c>
    </row>
    <row r="13" spans="2:14" s="2" customFormat="1" ht="15" customHeight="1" thickBot="1" x14ac:dyDescent="0.25">
      <c r="B13" s="4">
        <v>9</v>
      </c>
      <c r="C13" s="3" t="s">
        <v>17</v>
      </c>
      <c r="D13" s="25">
        <v>116757597.51000001</v>
      </c>
      <c r="E13" s="14">
        <v>102298954.52</v>
      </c>
      <c r="F13" s="14">
        <v>2753889.98</v>
      </c>
      <c r="G13" s="14">
        <v>11704753.01</v>
      </c>
      <c r="H13" s="19"/>
      <c r="I13" s="13">
        <v>52545718.969999999</v>
      </c>
      <c r="J13" s="14">
        <v>32002370.43</v>
      </c>
      <c r="K13" s="14">
        <v>20543348.539999999</v>
      </c>
      <c r="L13" s="11"/>
      <c r="M13" s="13">
        <v>48178</v>
      </c>
    </row>
    <row r="14" spans="2:14" s="2" customFormat="1" ht="15" customHeight="1" thickBot="1" x14ac:dyDescent="0.25">
      <c r="B14" s="4">
        <v>10</v>
      </c>
      <c r="C14" s="3" t="s">
        <v>18</v>
      </c>
      <c r="D14" s="25">
        <v>1508301748.1599998</v>
      </c>
      <c r="E14" s="13">
        <v>1186857006.9200001</v>
      </c>
      <c r="F14" s="13">
        <v>14752364.829999998</v>
      </c>
      <c r="G14" s="14">
        <v>306692376.40999997</v>
      </c>
      <c r="H14" s="20"/>
      <c r="I14" s="13">
        <v>692887350.21000004</v>
      </c>
      <c r="J14" s="14">
        <v>37720593.219999999</v>
      </c>
      <c r="K14" s="14">
        <v>655166756.99000001</v>
      </c>
      <c r="L14" s="11"/>
      <c r="M14" s="13">
        <v>5599473</v>
      </c>
    </row>
    <row r="15" spans="2:14" s="2" customFormat="1" ht="15" hidden="1" customHeight="1" outlineLevel="1" collapsed="1" thickBot="1" x14ac:dyDescent="0.25">
      <c r="B15" s="34" t="s">
        <v>19</v>
      </c>
      <c r="C15" s="35" t="s">
        <v>55</v>
      </c>
      <c r="D15" s="26">
        <v>641727288.78999996</v>
      </c>
      <c r="E15" s="16">
        <v>490787338.49000001</v>
      </c>
      <c r="F15" s="16">
        <v>14047237.289999999</v>
      </c>
      <c r="G15" s="16">
        <v>136892713.00999999</v>
      </c>
      <c r="H15" s="21"/>
      <c r="I15" s="22">
        <v>304462870.45999998</v>
      </c>
      <c r="J15" s="16">
        <v>21168228.82</v>
      </c>
      <c r="K15" s="16">
        <v>283294641.63999999</v>
      </c>
      <c r="L15" s="17"/>
      <c r="M15" s="13">
        <v>0</v>
      </c>
    </row>
    <row r="16" spans="2:14" s="2" customFormat="1" ht="15" hidden="1" customHeight="1" outlineLevel="1" thickBot="1" x14ac:dyDescent="0.25">
      <c r="B16" s="34" t="s">
        <v>20</v>
      </c>
      <c r="C16" s="35" t="s">
        <v>21</v>
      </c>
      <c r="D16" s="26">
        <v>866574459.37</v>
      </c>
      <c r="E16" s="16">
        <v>696069668.42999995</v>
      </c>
      <c r="F16" s="16">
        <v>705127.54</v>
      </c>
      <c r="G16" s="16">
        <v>169799663.40000001</v>
      </c>
      <c r="H16" s="21"/>
      <c r="I16" s="22">
        <v>388424479.75</v>
      </c>
      <c r="J16" s="16">
        <v>16552364.4</v>
      </c>
      <c r="K16" s="16">
        <v>371872115.35000002</v>
      </c>
      <c r="L16" s="17"/>
      <c r="M16" s="13">
        <v>0</v>
      </c>
    </row>
    <row r="17" spans="2:13" s="2" customFormat="1" ht="15" customHeight="1" collapsed="1" thickBot="1" x14ac:dyDescent="0.25">
      <c r="B17" s="4">
        <v>11</v>
      </c>
      <c r="C17" s="3" t="s">
        <v>22</v>
      </c>
      <c r="D17" s="25">
        <v>968519.03</v>
      </c>
      <c r="E17" s="14">
        <v>888850.12</v>
      </c>
      <c r="F17" s="14">
        <v>57708.45</v>
      </c>
      <c r="G17" s="14">
        <v>21960.46</v>
      </c>
      <c r="H17" s="19"/>
      <c r="I17" s="13">
        <v>113522.03</v>
      </c>
      <c r="J17" s="14">
        <v>24992.959999999999</v>
      </c>
      <c r="K17" s="14">
        <v>88529.07</v>
      </c>
      <c r="L17" s="11"/>
      <c r="M17" s="13">
        <v>36</v>
      </c>
    </row>
    <row r="18" spans="2:13" s="2" customFormat="1" ht="15" customHeight="1" thickBot="1" x14ac:dyDescent="0.25">
      <c r="B18" s="4">
        <v>12</v>
      </c>
      <c r="C18" s="3" t="s">
        <v>56</v>
      </c>
      <c r="D18" s="25">
        <v>7151334.7000000002</v>
      </c>
      <c r="E18" s="14">
        <v>6333375.8300000001</v>
      </c>
      <c r="F18" s="14">
        <v>5740.07</v>
      </c>
      <c r="G18" s="14">
        <v>812218.8</v>
      </c>
      <c r="H18" s="19"/>
      <c r="I18" s="13">
        <v>1575652.62</v>
      </c>
      <c r="J18" s="14">
        <v>101774.27</v>
      </c>
      <c r="K18" s="14">
        <v>1473878.35</v>
      </c>
      <c r="L18" s="11"/>
      <c r="M18" s="13">
        <v>19117</v>
      </c>
    </row>
    <row r="19" spans="2:13" s="2" customFormat="1" ht="15" customHeight="1" thickBot="1" x14ac:dyDescent="0.25">
      <c r="B19" s="4">
        <v>13</v>
      </c>
      <c r="C19" s="3" t="s">
        <v>23</v>
      </c>
      <c r="D19" s="25">
        <v>77496364.760000005</v>
      </c>
      <c r="E19" s="14">
        <v>69953603.030000001</v>
      </c>
      <c r="F19" s="14">
        <v>1050608.1000000001</v>
      </c>
      <c r="G19" s="14">
        <v>6492153.6299999999</v>
      </c>
      <c r="H19" s="19"/>
      <c r="I19" s="13">
        <v>13366204.48</v>
      </c>
      <c r="J19" s="14">
        <v>6600541.0300000003</v>
      </c>
      <c r="K19" s="14">
        <v>6765663.4500000002</v>
      </c>
      <c r="L19" s="11"/>
      <c r="M19" s="13">
        <v>76021</v>
      </c>
    </row>
    <row r="20" spans="2:13" s="2" customFormat="1" ht="15" customHeight="1" thickBot="1" x14ac:dyDescent="0.25">
      <c r="B20" s="4">
        <v>14</v>
      </c>
      <c r="C20" s="3" t="s">
        <v>24</v>
      </c>
      <c r="D20" s="25">
        <v>46041791.420000002</v>
      </c>
      <c r="E20" s="14">
        <v>39226471.740000002</v>
      </c>
      <c r="F20" s="14">
        <v>1954583.95</v>
      </c>
      <c r="G20" s="14">
        <v>4860735.7300000004</v>
      </c>
      <c r="H20" s="19"/>
      <c r="I20" s="13">
        <v>39999776.670000002</v>
      </c>
      <c r="J20" s="14">
        <v>27366728.609999999</v>
      </c>
      <c r="K20" s="14">
        <v>12633048.060000001</v>
      </c>
      <c r="L20" s="11"/>
      <c r="M20" s="13">
        <v>479</v>
      </c>
    </row>
    <row r="21" spans="2:13" s="2" customFormat="1" ht="15" customHeight="1" thickBot="1" x14ac:dyDescent="0.25">
      <c r="B21" s="4">
        <v>15</v>
      </c>
      <c r="C21" s="3" t="s">
        <v>25</v>
      </c>
      <c r="D21" s="25">
        <v>4597669.55</v>
      </c>
      <c r="E21" s="14">
        <v>4545249.5</v>
      </c>
      <c r="F21" s="14">
        <v>22811.25</v>
      </c>
      <c r="G21" s="14">
        <v>29608.799999999999</v>
      </c>
      <c r="H21" s="19"/>
      <c r="I21" s="13">
        <v>7736023</v>
      </c>
      <c r="J21" s="14">
        <v>4810114.91</v>
      </c>
      <c r="K21" s="14">
        <v>2925908.09</v>
      </c>
      <c r="L21" s="11"/>
      <c r="M21" s="13">
        <v>125369</v>
      </c>
    </row>
    <row r="22" spans="2:13" s="2" customFormat="1" ht="15" customHeight="1" thickBot="1" x14ac:dyDescent="0.25">
      <c r="B22" s="4">
        <v>16</v>
      </c>
      <c r="C22" s="3" t="s">
        <v>26</v>
      </c>
      <c r="D22" s="25">
        <v>36190781.920000002</v>
      </c>
      <c r="E22" s="14">
        <v>26592145.440000001</v>
      </c>
      <c r="F22" s="14">
        <v>7108278.3700000001</v>
      </c>
      <c r="G22" s="14">
        <v>2490358.11</v>
      </c>
      <c r="H22" s="19"/>
      <c r="I22" s="13">
        <v>12325151.550000001</v>
      </c>
      <c r="J22" s="14">
        <v>7853859.71</v>
      </c>
      <c r="K22" s="14">
        <v>4471291.84</v>
      </c>
      <c r="L22" s="11"/>
      <c r="M22" s="13">
        <v>17841</v>
      </c>
    </row>
    <row r="23" spans="2:13" s="2" customFormat="1" ht="15" customHeight="1" thickBot="1" x14ac:dyDescent="0.25">
      <c r="B23" s="4">
        <v>17</v>
      </c>
      <c r="C23" s="3" t="s">
        <v>27</v>
      </c>
      <c r="D23" s="25">
        <v>53483907.32</v>
      </c>
      <c r="E23" s="14">
        <v>42653063.640000001</v>
      </c>
      <c r="F23" s="14">
        <v>741615.36</v>
      </c>
      <c r="G23" s="14">
        <v>10089228.32</v>
      </c>
      <c r="H23" s="19"/>
      <c r="I23" s="13">
        <v>5381193.3200000003</v>
      </c>
      <c r="J23" s="14">
        <v>6861.72</v>
      </c>
      <c r="K23" s="14">
        <v>5374331.5999999996</v>
      </c>
      <c r="L23" s="11"/>
      <c r="M23" s="13">
        <v>955350</v>
      </c>
    </row>
    <row r="24" spans="2:13" s="2" customFormat="1" ht="15" customHeight="1" thickBot="1" x14ac:dyDescent="0.25">
      <c r="B24" s="4">
        <v>18</v>
      </c>
      <c r="C24" s="3" t="s">
        <v>28</v>
      </c>
      <c r="D24" s="25">
        <v>139213728</v>
      </c>
      <c r="E24" s="14">
        <v>76565607.019999996</v>
      </c>
      <c r="F24" s="14">
        <v>46488135.670000002</v>
      </c>
      <c r="G24" s="14">
        <v>16159985.310000001</v>
      </c>
      <c r="H24" s="19"/>
      <c r="I24" s="13">
        <v>22213431.219999999</v>
      </c>
      <c r="J24" s="14">
        <v>1186121.3799999999</v>
      </c>
      <c r="K24" s="14">
        <v>21027309.84</v>
      </c>
      <c r="L24" s="11"/>
      <c r="M24" s="13">
        <v>4276040</v>
      </c>
    </row>
    <row r="25" spans="2:13" ht="15.75" thickBot="1" x14ac:dyDescent="0.3"/>
    <row r="26" spans="2:13" s="10" customFormat="1" ht="15.75" thickBot="1" x14ac:dyDescent="0.3">
      <c r="B26" s="27"/>
      <c r="C26" s="18" t="s">
        <v>42</v>
      </c>
      <c r="D26" s="32">
        <f>D6+D7+D8+D9+D10+D11+D12+D13+D14+D17+D18+D19+D20+D21+D22+D23+D24</f>
        <v>2907402671.8200006</v>
      </c>
      <c r="E26" s="33">
        <f>E6+E7+E8+E9+E10+E11+E12+E13+E14+E17+E18+E19+E20+E21+E22+E23+E24</f>
        <v>2316582974.5399995</v>
      </c>
      <c r="F26" s="33">
        <f t="shared" ref="F26:M26" si="0">F6+F7+F8+F9+F10+F11+F12+F13+F14+F17+F18+F19+F20+F21+F22+F23+F24</f>
        <v>89273440.789999992</v>
      </c>
      <c r="G26" s="33">
        <f t="shared" si="0"/>
        <v>501546256.48999995</v>
      </c>
      <c r="H26" s="29"/>
      <c r="I26" s="32">
        <f t="shared" si="0"/>
        <v>1125846009.96</v>
      </c>
      <c r="J26" s="30">
        <f t="shared" si="0"/>
        <v>178759340.91999999</v>
      </c>
      <c r="K26" s="30">
        <f t="shared" si="0"/>
        <v>947086669.0400002</v>
      </c>
      <c r="L26" s="31"/>
      <c r="M26" s="32">
        <f t="shared" si="0"/>
        <v>14136815</v>
      </c>
    </row>
  </sheetData>
  <mergeCells count="2">
    <mergeCell ref="B5:C5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B1" workbookViewId="0">
      <selection activeCell="B53" sqref="B53"/>
    </sheetView>
  </sheetViews>
  <sheetFormatPr defaultRowHeight="15" outlineLevelRow="3" outlineLevelCol="1" x14ac:dyDescent="0.25"/>
  <cols>
    <col min="1" max="1" width="3.85546875" style="8" customWidth="1"/>
    <col min="2" max="2" width="48.7109375" style="8" customWidth="1"/>
    <col min="3" max="3" width="4.42578125" style="8" customWidth="1"/>
    <col min="4" max="4" width="52.140625" style="8" customWidth="1"/>
    <col min="5" max="5" width="19.28515625" style="8" hidden="1" customWidth="1" outlineLevel="1"/>
    <col min="6" max="6" width="22.85546875" style="8" hidden="1" customWidth="1" outlineLevel="1"/>
    <col min="7" max="7" width="19.5703125" style="8" hidden="1" customWidth="1" outlineLevel="1"/>
    <col min="8" max="8" width="14.28515625" style="8" customWidth="1" collapsed="1"/>
    <col min="9" max="9" width="16.85546875" style="8" hidden="1" customWidth="1" outlineLevel="1"/>
    <col min="10" max="10" width="15" style="8" hidden="1" customWidth="1" outlineLevel="1"/>
    <col min="11" max="11" width="15.140625" style="8" hidden="1" customWidth="1" outlineLevel="1"/>
    <col min="12" max="12" width="2.42578125" style="38" customWidth="1" collapsed="1"/>
    <col min="13" max="13" width="17" style="8" customWidth="1" collapsed="1"/>
    <col min="14" max="14" width="15.85546875" style="8" hidden="1" customWidth="1" outlineLevel="1"/>
    <col min="15" max="15" width="16.7109375" style="8" hidden="1" customWidth="1" outlineLevel="1"/>
    <col min="16" max="16" width="2.140625" style="8" customWidth="1" collapsed="1"/>
    <col min="17" max="17" width="11.42578125" style="8" customWidth="1"/>
    <col min="18" max="18" width="12.42578125" style="8" customWidth="1"/>
    <col min="19" max="16384" width="9.140625" style="8"/>
  </cols>
  <sheetData>
    <row r="1" spans="1:18" x14ac:dyDescent="0.25">
      <c r="L1" s="8"/>
    </row>
    <row r="2" spans="1:18" s="2" customFormat="1" ht="12" x14ac:dyDescent="0.2">
      <c r="A2" s="1" t="s">
        <v>65</v>
      </c>
      <c r="P2" s="10"/>
    </row>
    <row r="3" spans="1:18" s="2" customFormat="1" ht="12.75" thickBot="1" x14ac:dyDescent="0.25">
      <c r="P3" s="10"/>
    </row>
    <row r="4" spans="1:18" s="2" customFormat="1" ht="24.75" customHeight="1" thickBot="1" x14ac:dyDescent="0.25">
      <c r="A4" s="61" t="s">
        <v>58</v>
      </c>
      <c r="B4" s="62"/>
      <c r="C4" s="59" t="s">
        <v>8</v>
      </c>
      <c r="D4" s="60"/>
      <c r="E4" s="39" t="s">
        <v>9</v>
      </c>
      <c r="F4" s="39" t="s">
        <v>10</v>
      </c>
      <c r="G4" s="39" t="s">
        <v>11</v>
      </c>
      <c r="H4" s="5" t="s">
        <v>3</v>
      </c>
      <c r="I4" s="5" t="s">
        <v>0</v>
      </c>
      <c r="J4" s="5" t="s">
        <v>1</v>
      </c>
      <c r="K4" s="5" t="s">
        <v>2</v>
      </c>
      <c r="M4" s="5" t="s">
        <v>50</v>
      </c>
      <c r="N4" s="5" t="s">
        <v>4</v>
      </c>
      <c r="O4" s="37" t="s">
        <v>5</v>
      </c>
      <c r="P4" s="9"/>
      <c r="Q4" s="5" t="s">
        <v>6</v>
      </c>
      <c r="R4" s="5" t="s">
        <v>7</v>
      </c>
    </row>
    <row r="5" spans="1:18" s="2" customFormat="1" ht="15" customHeight="1" thickBot="1" x14ac:dyDescent="0.25">
      <c r="A5" s="3" t="s">
        <v>30</v>
      </c>
      <c r="B5" s="3" t="s">
        <v>29</v>
      </c>
      <c r="C5" s="36" t="s">
        <v>52</v>
      </c>
      <c r="D5" s="3" t="s">
        <v>64</v>
      </c>
      <c r="E5" s="40"/>
      <c r="F5" s="40"/>
      <c r="G5" s="40"/>
      <c r="H5" s="13">
        <f>H6+H15+H21</f>
        <v>1480606347.3899999</v>
      </c>
      <c r="I5" s="13">
        <f t="shared" ref="I5:R5" si="0">I6+I15+I21</f>
        <v>1460804360.05</v>
      </c>
      <c r="J5" s="13">
        <f t="shared" si="0"/>
        <v>4188739.5199999996</v>
      </c>
      <c r="K5" s="13">
        <f t="shared" si="0"/>
        <v>15613247.82</v>
      </c>
      <c r="M5" s="13">
        <f t="shared" si="0"/>
        <v>1267232335.0800002</v>
      </c>
      <c r="N5" s="13">
        <f t="shared" si="0"/>
        <v>52800539.599999994</v>
      </c>
      <c r="O5" s="13">
        <f t="shared" si="0"/>
        <v>1214431795.48</v>
      </c>
      <c r="P5" s="9"/>
      <c r="Q5" s="13">
        <f t="shared" si="0"/>
        <v>1726445</v>
      </c>
      <c r="R5" s="13">
        <f t="shared" si="0"/>
        <v>5895632</v>
      </c>
    </row>
    <row r="6" spans="1:18" s="7" customFormat="1" ht="15" hidden="1" customHeight="1" outlineLevel="1" thickBot="1" x14ac:dyDescent="0.25">
      <c r="A6" s="3" t="s">
        <v>30</v>
      </c>
      <c r="B6" s="3" t="s">
        <v>31</v>
      </c>
      <c r="C6" s="3" t="s">
        <v>32</v>
      </c>
      <c r="D6" s="3" t="s">
        <v>63</v>
      </c>
      <c r="E6" s="40"/>
      <c r="F6" s="40"/>
      <c r="G6" s="40"/>
      <c r="H6" s="13">
        <f>H7+H8+H9+H10+H11+H12+H13+H14</f>
        <v>516273469.75999999</v>
      </c>
      <c r="I6" s="13">
        <f t="shared" ref="I6:K6" si="1">I7+I8+I9+I10+I11+I12+I13+I14</f>
        <v>509375925.59000003</v>
      </c>
      <c r="J6" s="13">
        <f t="shared" si="1"/>
        <v>1349150.3499999999</v>
      </c>
      <c r="K6" s="13">
        <f t="shared" si="1"/>
        <v>5548393.8200000003</v>
      </c>
      <c r="L6" s="41"/>
      <c r="M6" s="13">
        <f t="shared" ref="M6:O6" si="2">M7+M8+M9+M10+M11+M12+M13+M14</f>
        <v>648379147.92000008</v>
      </c>
      <c r="N6" s="6">
        <f t="shared" si="2"/>
        <v>21902920.52</v>
      </c>
      <c r="O6" s="6">
        <f t="shared" si="2"/>
        <v>626476227.39999998</v>
      </c>
      <c r="P6" s="9"/>
      <c r="Q6" s="13">
        <f t="shared" ref="Q6:R6" si="3">Q7+Q8+Q9+Q10+Q11+Q12+Q13+Q14</f>
        <v>1392513</v>
      </c>
      <c r="R6" s="13">
        <f t="shared" si="3"/>
        <v>2791493</v>
      </c>
    </row>
    <row r="7" spans="1:18" s="50" customFormat="1" ht="15" hidden="1" customHeight="1" outlineLevel="2" thickBot="1" x14ac:dyDescent="0.25">
      <c r="A7" s="42" t="s">
        <v>30</v>
      </c>
      <c r="B7" s="42" t="s">
        <v>31</v>
      </c>
      <c r="C7" s="43" t="s">
        <v>32</v>
      </c>
      <c r="D7" s="42" t="s">
        <v>33</v>
      </c>
      <c r="E7" s="44" t="s">
        <v>44</v>
      </c>
      <c r="F7" s="44" t="s">
        <v>48</v>
      </c>
      <c r="G7" s="44" t="s">
        <v>46</v>
      </c>
      <c r="H7" s="45">
        <v>11308115.85</v>
      </c>
      <c r="I7" s="46">
        <v>9617590.25</v>
      </c>
      <c r="J7" s="46">
        <v>326514.75</v>
      </c>
      <c r="K7" s="46">
        <v>1364010.85</v>
      </c>
      <c r="L7" s="47"/>
      <c r="M7" s="45">
        <v>0</v>
      </c>
      <c r="N7" s="46">
        <v>0</v>
      </c>
      <c r="O7" s="48">
        <v>0</v>
      </c>
      <c r="P7" s="49"/>
      <c r="Q7" s="45">
        <v>69283</v>
      </c>
      <c r="R7" s="45">
        <v>69906</v>
      </c>
    </row>
    <row r="8" spans="1:18" s="50" customFormat="1" ht="15" hidden="1" customHeight="1" outlineLevel="2" thickBot="1" x14ac:dyDescent="0.25">
      <c r="A8" s="42" t="s">
        <v>30</v>
      </c>
      <c r="B8" s="42" t="s">
        <v>31</v>
      </c>
      <c r="C8" s="43" t="s">
        <v>32</v>
      </c>
      <c r="D8" s="42" t="s">
        <v>33</v>
      </c>
      <c r="E8" s="44" t="s">
        <v>44</v>
      </c>
      <c r="F8" s="44" t="s">
        <v>49</v>
      </c>
      <c r="G8" s="44" t="s">
        <v>46</v>
      </c>
      <c r="H8" s="45">
        <v>48547746.520000003</v>
      </c>
      <c r="I8" s="46">
        <v>45749929.960000001</v>
      </c>
      <c r="J8" s="46">
        <v>30173.68</v>
      </c>
      <c r="K8" s="46">
        <v>2767642.88</v>
      </c>
      <c r="L8" s="47"/>
      <c r="M8" s="45">
        <v>0</v>
      </c>
      <c r="N8" s="46">
        <v>0</v>
      </c>
      <c r="O8" s="48">
        <v>0</v>
      </c>
      <c r="P8" s="49"/>
      <c r="Q8" s="45">
        <v>716881</v>
      </c>
      <c r="R8" s="45">
        <v>719368</v>
      </c>
    </row>
    <row r="9" spans="1:18" s="50" customFormat="1" ht="15" hidden="1" customHeight="1" outlineLevel="2" thickBot="1" x14ac:dyDescent="0.25">
      <c r="A9" s="42" t="s">
        <v>30</v>
      </c>
      <c r="B9" s="42" t="s">
        <v>31</v>
      </c>
      <c r="C9" s="43" t="s">
        <v>32</v>
      </c>
      <c r="D9" s="42" t="s">
        <v>33</v>
      </c>
      <c r="E9" s="44" t="s">
        <v>44</v>
      </c>
      <c r="F9" s="44" t="s">
        <v>48</v>
      </c>
      <c r="G9" s="44" t="s">
        <v>46</v>
      </c>
      <c r="H9" s="45">
        <v>24078433.07</v>
      </c>
      <c r="I9" s="46">
        <v>23771667.23</v>
      </c>
      <c r="J9" s="46">
        <v>8310.66</v>
      </c>
      <c r="K9" s="46">
        <v>298455.18</v>
      </c>
      <c r="L9" s="47"/>
      <c r="M9" s="45">
        <v>0</v>
      </c>
      <c r="N9" s="46">
        <v>0</v>
      </c>
      <c r="O9" s="48">
        <v>0</v>
      </c>
      <c r="P9" s="49"/>
      <c r="Q9" s="45">
        <v>60798</v>
      </c>
      <c r="R9" s="45">
        <v>60724</v>
      </c>
    </row>
    <row r="10" spans="1:18" s="50" customFormat="1" ht="15" hidden="1" customHeight="1" outlineLevel="2" thickBot="1" x14ac:dyDescent="0.25">
      <c r="A10" s="42" t="s">
        <v>30</v>
      </c>
      <c r="B10" s="42" t="s">
        <v>31</v>
      </c>
      <c r="C10" s="43" t="s">
        <v>32</v>
      </c>
      <c r="D10" s="42" t="s">
        <v>33</v>
      </c>
      <c r="E10" s="44" t="s">
        <v>44</v>
      </c>
      <c r="F10" s="44" t="s">
        <v>49</v>
      </c>
      <c r="G10" s="44" t="s">
        <v>46</v>
      </c>
      <c r="H10" s="45">
        <v>167319088.55000001</v>
      </c>
      <c r="I10" s="46">
        <v>166516852.34</v>
      </c>
      <c r="J10" s="46">
        <v>66636.509999999995</v>
      </c>
      <c r="K10" s="46">
        <v>735599.7</v>
      </c>
      <c r="L10" s="47"/>
      <c r="M10" s="45">
        <v>0</v>
      </c>
      <c r="N10" s="46">
        <v>0</v>
      </c>
      <c r="O10" s="48">
        <v>0</v>
      </c>
      <c r="P10" s="49"/>
      <c r="Q10" s="45">
        <v>505722</v>
      </c>
      <c r="R10" s="45">
        <v>493757</v>
      </c>
    </row>
    <row r="11" spans="1:18" s="50" customFormat="1" ht="15" hidden="1" customHeight="1" outlineLevel="2" thickBot="1" x14ac:dyDescent="0.25">
      <c r="A11" s="42" t="s">
        <v>30</v>
      </c>
      <c r="B11" s="42" t="s">
        <v>31</v>
      </c>
      <c r="C11" s="43" t="s">
        <v>32</v>
      </c>
      <c r="D11" s="42" t="s">
        <v>33</v>
      </c>
      <c r="E11" s="44" t="s">
        <v>45</v>
      </c>
      <c r="F11" s="44" t="s">
        <v>43</v>
      </c>
      <c r="G11" s="44" t="s">
        <v>43</v>
      </c>
      <c r="H11" s="45">
        <v>170719668.27000001</v>
      </c>
      <c r="I11" s="46">
        <v>169466483.80000001</v>
      </c>
      <c r="J11" s="46">
        <v>890156.12</v>
      </c>
      <c r="K11" s="46">
        <v>363028.35</v>
      </c>
      <c r="L11" s="47"/>
      <c r="M11" s="45">
        <v>199846832.50999999</v>
      </c>
      <c r="N11" s="46">
        <v>15731987.83</v>
      </c>
      <c r="O11" s="48">
        <v>184114844.68000001</v>
      </c>
      <c r="P11" s="49"/>
      <c r="Q11" s="45">
        <v>20708</v>
      </c>
      <c r="R11" s="45">
        <v>1413667</v>
      </c>
    </row>
    <row r="12" spans="1:18" s="50" customFormat="1" ht="15" hidden="1" customHeight="1" outlineLevel="2" thickBot="1" x14ac:dyDescent="0.25">
      <c r="A12" s="42" t="s">
        <v>30</v>
      </c>
      <c r="B12" s="42" t="s">
        <v>31</v>
      </c>
      <c r="C12" s="43" t="s">
        <v>32</v>
      </c>
      <c r="D12" s="42" t="s">
        <v>33</v>
      </c>
      <c r="E12" s="44" t="s">
        <v>44</v>
      </c>
      <c r="F12" s="44" t="s">
        <v>48</v>
      </c>
      <c r="G12" s="44" t="s">
        <v>47</v>
      </c>
      <c r="H12" s="45">
        <v>94300417.5</v>
      </c>
      <c r="I12" s="46">
        <v>94253402.010000005</v>
      </c>
      <c r="J12" s="46">
        <v>27358.63</v>
      </c>
      <c r="K12" s="46">
        <v>19656.86</v>
      </c>
      <c r="L12" s="47"/>
      <c r="M12" s="45">
        <v>0</v>
      </c>
      <c r="N12" s="46">
        <v>0</v>
      </c>
      <c r="O12" s="48">
        <v>0</v>
      </c>
      <c r="P12" s="49"/>
      <c r="Q12" s="45">
        <v>19121</v>
      </c>
      <c r="R12" s="45">
        <v>34071</v>
      </c>
    </row>
    <row r="13" spans="1:18" s="50" customFormat="1" ht="15" hidden="1" customHeight="1" outlineLevel="2" thickBot="1" x14ac:dyDescent="0.25">
      <c r="A13" s="42" t="s">
        <v>30</v>
      </c>
      <c r="B13" s="42" t="s">
        <v>31</v>
      </c>
      <c r="C13" s="43" t="s">
        <v>32</v>
      </c>
      <c r="D13" s="42" t="s">
        <v>33</v>
      </c>
      <c r="E13" s="44" t="s">
        <v>44</v>
      </c>
      <c r="F13" s="44" t="s">
        <v>43</v>
      </c>
      <c r="G13" s="44" t="s">
        <v>47</v>
      </c>
      <c r="H13" s="45">
        <v>0</v>
      </c>
      <c r="I13" s="46">
        <v>0</v>
      </c>
      <c r="J13" s="46">
        <v>0</v>
      </c>
      <c r="K13" s="46">
        <v>0</v>
      </c>
      <c r="L13" s="47"/>
      <c r="M13" s="13">
        <v>71043022.090000004</v>
      </c>
      <c r="N13" s="46">
        <v>1803.13</v>
      </c>
      <c r="O13" s="48">
        <v>71041218.959999993</v>
      </c>
      <c r="P13" s="49"/>
      <c r="Q13" s="13">
        <v>0</v>
      </c>
      <c r="R13" s="13">
        <v>0</v>
      </c>
    </row>
    <row r="14" spans="1:18" s="50" customFormat="1" ht="15" hidden="1" customHeight="1" outlineLevel="2" thickBot="1" x14ac:dyDescent="0.25">
      <c r="A14" s="42" t="s">
        <v>30</v>
      </c>
      <c r="B14" s="42" t="s">
        <v>31</v>
      </c>
      <c r="C14" s="43" t="s">
        <v>32</v>
      </c>
      <c r="D14" s="42" t="s">
        <v>33</v>
      </c>
      <c r="E14" s="44" t="s">
        <v>44</v>
      </c>
      <c r="F14" s="44" t="s">
        <v>43</v>
      </c>
      <c r="G14" s="44" t="s">
        <v>46</v>
      </c>
      <c r="H14" s="45">
        <v>0</v>
      </c>
      <c r="I14" s="46">
        <v>0</v>
      </c>
      <c r="J14" s="46">
        <v>0</v>
      </c>
      <c r="K14" s="46">
        <v>0</v>
      </c>
      <c r="L14" s="47"/>
      <c r="M14" s="13">
        <v>377489293.31999999</v>
      </c>
      <c r="N14" s="46">
        <v>6169129.5599999996</v>
      </c>
      <c r="O14" s="48">
        <v>371320163.75999999</v>
      </c>
      <c r="P14" s="49"/>
      <c r="Q14" s="13">
        <v>0</v>
      </c>
      <c r="R14" s="13">
        <v>0</v>
      </c>
    </row>
    <row r="15" spans="1:18" s="7" customFormat="1" ht="15" hidden="1" customHeight="1" outlineLevel="1" collapsed="1" thickBot="1" x14ac:dyDescent="0.25">
      <c r="A15" s="3" t="s">
        <v>30</v>
      </c>
      <c r="B15" s="3" t="s">
        <v>31</v>
      </c>
      <c r="C15" s="3" t="s">
        <v>34</v>
      </c>
      <c r="D15" s="3" t="s">
        <v>35</v>
      </c>
      <c r="E15" s="40"/>
      <c r="F15" s="40"/>
      <c r="G15" s="40"/>
      <c r="H15" s="13">
        <f>H16+H17+H18+H19+H20</f>
        <v>227634213.73000002</v>
      </c>
      <c r="I15" s="13">
        <f t="shared" ref="I15:R15" si="4">I16+I17+I18+I19+I20</f>
        <v>226948912.13999999</v>
      </c>
      <c r="J15" s="13">
        <f t="shared" si="4"/>
        <v>185929.21</v>
      </c>
      <c r="K15" s="13">
        <f t="shared" si="4"/>
        <v>499372.38</v>
      </c>
      <c r="L15" s="47"/>
      <c r="M15" s="13">
        <f t="shared" si="4"/>
        <v>158012404.70999998</v>
      </c>
      <c r="N15" s="6">
        <f t="shared" si="4"/>
        <v>0</v>
      </c>
      <c r="O15" s="6">
        <f t="shared" si="4"/>
        <v>158012404.70999998</v>
      </c>
      <c r="P15" s="49"/>
      <c r="Q15" s="13">
        <f t="shared" si="4"/>
        <v>319616</v>
      </c>
      <c r="R15" s="13">
        <f t="shared" si="4"/>
        <v>334860</v>
      </c>
    </row>
    <row r="16" spans="1:18" s="2" customFormat="1" ht="15" hidden="1" customHeight="1" outlineLevel="2" thickBot="1" x14ac:dyDescent="0.25">
      <c r="A16" s="42" t="s">
        <v>30</v>
      </c>
      <c r="B16" s="42" t="s">
        <v>31</v>
      </c>
      <c r="C16" s="43" t="s">
        <v>34</v>
      </c>
      <c r="D16" s="42" t="s">
        <v>35</v>
      </c>
      <c r="E16" s="42" t="s">
        <v>44</v>
      </c>
      <c r="F16" s="42" t="s">
        <v>48</v>
      </c>
      <c r="G16" s="42" t="s">
        <v>47</v>
      </c>
      <c r="H16" s="45">
        <v>83154745.200000003</v>
      </c>
      <c r="I16" s="46">
        <v>83035077.930000007</v>
      </c>
      <c r="J16" s="46">
        <v>94109.98</v>
      </c>
      <c r="K16" s="46">
        <v>25557.29</v>
      </c>
      <c r="L16" s="47"/>
      <c r="M16" s="45">
        <v>0</v>
      </c>
      <c r="N16" s="46">
        <v>0</v>
      </c>
      <c r="O16" s="48">
        <v>0</v>
      </c>
      <c r="P16" s="49"/>
      <c r="Q16" s="45">
        <v>8493</v>
      </c>
      <c r="R16" s="45">
        <v>23238</v>
      </c>
    </row>
    <row r="17" spans="1:18" s="2" customFormat="1" ht="15" hidden="1" customHeight="1" outlineLevel="2" thickBot="1" x14ac:dyDescent="0.25">
      <c r="A17" s="42" t="s">
        <v>30</v>
      </c>
      <c r="B17" s="42" t="s">
        <v>31</v>
      </c>
      <c r="C17" s="43" t="s">
        <v>34</v>
      </c>
      <c r="D17" s="42" t="s">
        <v>35</v>
      </c>
      <c r="E17" s="42" t="s">
        <v>44</v>
      </c>
      <c r="F17" s="42" t="s">
        <v>48</v>
      </c>
      <c r="G17" s="42" t="s">
        <v>46</v>
      </c>
      <c r="H17" s="45">
        <v>25383497.52</v>
      </c>
      <c r="I17" s="46">
        <v>25142046.989999998</v>
      </c>
      <c r="J17" s="46">
        <v>25770.32</v>
      </c>
      <c r="K17" s="46">
        <v>215680.21</v>
      </c>
      <c r="L17" s="47"/>
      <c r="M17" s="45">
        <v>0</v>
      </c>
      <c r="N17" s="46">
        <v>0</v>
      </c>
      <c r="O17" s="48">
        <v>0</v>
      </c>
      <c r="P17" s="49"/>
      <c r="Q17" s="45">
        <v>31637</v>
      </c>
      <c r="R17" s="45">
        <v>31641</v>
      </c>
    </row>
    <row r="18" spans="1:18" s="2" customFormat="1" ht="15" hidden="1" customHeight="1" outlineLevel="2" thickBot="1" x14ac:dyDescent="0.25">
      <c r="A18" s="42" t="s">
        <v>30</v>
      </c>
      <c r="B18" s="42" t="s">
        <v>31</v>
      </c>
      <c r="C18" s="43" t="s">
        <v>34</v>
      </c>
      <c r="D18" s="42" t="s">
        <v>35</v>
      </c>
      <c r="E18" s="42" t="s">
        <v>44</v>
      </c>
      <c r="F18" s="42" t="s">
        <v>49</v>
      </c>
      <c r="G18" s="42" t="s">
        <v>46</v>
      </c>
      <c r="H18" s="45">
        <v>119095971.01000001</v>
      </c>
      <c r="I18" s="46">
        <v>118771787.22</v>
      </c>
      <c r="J18" s="46">
        <v>66048.91</v>
      </c>
      <c r="K18" s="46">
        <v>258134.88</v>
      </c>
      <c r="L18" s="47"/>
      <c r="M18" s="45">
        <v>0</v>
      </c>
      <c r="N18" s="46">
        <v>0</v>
      </c>
      <c r="O18" s="48">
        <v>0</v>
      </c>
      <c r="P18" s="49"/>
      <c r="Q18" s="45">
        <v>279486</v>
      </c>
      <c r="R18" s="45">
        <v>279981</v>
      </c>
    </row>
    <row r="19" spans="1:18" s="2" customFormat="1" ht="15" hidden="1" customHeight="1" outlineLevel="2" thickBot="1" x14ac:dyDescent="0.25">
      <c r="A19" s="42" t="s">
        <v>30</v>
      </c>
      <c r="B19" s="42" t="s">
        <v>31</v>
      </c>
      <c r="C19" s="43" t="s">
        <v>34</v>
      </c>
      <c r="D19" s="42" t="s">
        <v>35</v>
      </c>
      <c r="E19" s="42" t="s">
        <v>44</v>
      </c>
      <c r="F19" s="44"/>
      <c r="G19" s="42" t="s">
        <v>47</v>
      </c>
      <c r="H19" s="13">
        <v>0</v>
      </c>
      <c r="I19" s="46">
        <v>0</v>
      </c>
      <c r="J19" s="46">
        <v>0</v>
      </c>
      <c r="K19" s="46">
        <v>0</v>
      </c>
      <c r="L19" s="47"/>
      <c r="M19" s="13">
        <v>44891509.609999999</v>
      </c>
      <c r="N19" s="46">
        <v>0</v>
      </c>
      <c r="O19" s="48">
        <v>44891509.609999999</v>
      </c>
      <c r="P19" s="49"/>
      <c r="Q19" s="13">
        <v>0</v>
      </c>
      <c r="R19" s="13">
        <v>0</v>
      </c>
    </row>
    <row r="20" spans="1:18" s="2" customFormat="1" ht="15" hidden="1" customHeight="1" outlineLevel="2" thickBot="1" x14ac:dyDescent="0.25">
      <c r="A20" s="42" t="s">
        <v>30</v>
      </c>
      <c r="B20" s="42" t="s">
        <v>31</v>
      </c>
      <c r="C20" s="43" t="s">
        <v>34</v>
      </c>
      <c r="D20" s="42" t="s">
        <v>35</v>
      </c>
      <c r="E20" s="42" t="s">
        <v>44</v>
      </c>
      <c r="F20" s="44"/>
      <c r="G20" s="42" t="s">
        <v>46</v>
      </c>
      <c r="H20" s="13">
        <v>0</v>
      </c>
      <c r="I20" s="46">
        <v>0</v>
      </c>
      <c r="J20" s="46">
        <v>0</v>
      </c>
      <c r="K20" s="46">
        <v>0</v>
      </c>
      <c r="L20" s="47"/>
      <c r="M20" s="13">
        <v>113120895.09999999</v>
      </c>
      <c r="N20" s="46">
        <v>0</v>
      </c>
      <c r="O20" s="48">
        <v>113120895.09999999</v>
      </c>
      <c r="P20" s="49"/>
      <c r="Q20" s="13">
        <v>0</v>
      </c>
      <c r="R20" s="13">
        <v>0</v>
      </c>
    </row>
    <row r="21" spans="1:18" s="7" customFormat="1" ht="15" hidden="1" customHeight="1" outlineLevel="1" collapsed="1" thickBot="1" x14ac:dyDescent="0.25">
      <c r="A21" s="3" t="s">
        <v>30</v>
      </c>
      <c r="B21" s="3" t="s">
        <v>31</v>
      </c>
      <c r="C21" s="3" t="s">
        <v>36</v>
      </c>
      <c r="D21" s="3" t="s">
        <v>37</v>
      </c>
      <c r="E21" s="40"/>
      <c r="F21" s="40"/>
      <c r="G21" s="40"/>
      <c r="H21" s="13">
        <f>H22+H23+H24+H25</f>
        <v>736698663.89999998</v>
      </c>
      <c r="I21" s="13">
        <f t="shared" ref="I21:R21" si="5">I22+I23+I24+I25</f>
        <v>724479522.31999993</v>
      </c>
      <c r="J21" s="13">
        <f t="shared" si="5"/>
        <v>2653659.96</v>
      </c>
      <c r="K21" s="13">
        <f t="shared" si="5"/>
        <v>9565481.620000001</v>
      </c>
      <c r="L21" s="47"/>
      <c r="M21" s="13">
        <f t="shared" si="5"/>
        <v>460840782.44999999</v>
      </c>
      <c r="N21" s="13">
        <f t="shared" si="5"/>
        <v>30897619.079999998</v>
      </c>
      <c r="O21" s="13">
        <f t="shared" si="5"/>
        <v>429943163.37</v>
      </c>
      <c r="P21" s="49"/>
      <c r="Q21" s="13">
        <f t="shared" si="5"/>
        <v>14316</v>
      </c>
      <c r="R21" s="13">
        <f t="shared" si="5"/>
        <v>2769279</v>
      </c>
    </row>
    <row r="22" spans="1:18" s="2" customFormat="1" ht="15" hidden="1" customHeight="1" outlineLevel="3" thickBot="1" x14ac:dyDescent="0.25">
      <c r="A22" s="43" t="s">
        <v>30</v>
      </c>
      <c r="B22" s="42" t="s">
        <v>31</v>
      </c>
      <c r="C22" s="43" t="s">
        <v>36</v>
      </c>
      <c r="D22" s="42" t="s">
        <v>37</v>
      </c>
      <c r="E22" s="42" t="s">
        <v>45</v>
      </c>
      <c r="F22" s="44"/>
      <c r="G22" s="44"/>
      <c r="H22" s="45">
        <v>181903710.56</v>
      </c>
      <c r="I22" s="46">
        <v>179014899.08000001</v>
      </c>
      <c r="J22" s="46">
        <v>2091383.65</v>
      </c>
      <c r="K22" s="46">
        <v>797427.83</v>
      </c>
      <c r="L22" s="47"/>
      <c r="M22" s="45">
        <v>109208219.58</v>
      </c>
      <c r="N22" s="46">
        <v>13601795.27</v>
      </c>
      <c r="O22" s="48">
        <v>95606424.310000002</v>
      </c>
      <c r="P22" s="49"/>
      <c r="Q22" s="45">
        <v>14316</v>
      </c>
      <c r="R22" s="45">
        <v>1848381</v>
      </c>
    </row>
    <row r="23" spans="1:18" s="2" customFormat="1" ht="15" hidden="1" customHeight="1" outlineLevel="3" thickBot="1" x14ac:dyDescent="0.25">
      <c r="A23" s="43" t="s">
        <v>30</v>
      </c>
      <c r="B23" s="42" t="s">
        <v>31</v>
      </c>
      <c r="C23" s="43" t="s">
        <v>36</v>
      </c>
      <c r="D23" s="42" t="s">
        <v>37</v>
      </c>
      <c r="E23" s="42" t="s">
        <v>44</v>
      </c>
      <c r="F23" s="42" t="s">
        <v>48</v>
      </c>
      <c r="G23" s="44"/>
      <c r="H23" s="45">
        <v>63574792.439999998</v>
      </c>
      <c r="I23" s="46">
        <v>62887027.219999999</v>
      </c>
      <c r="J23" s="46">
        <v>53718.54</v>
      </c>
      <c r="K23" s="46">
        <v>634046.68000000005</v>
      </c>
      <c r="L23" s="47"/>
      <c r="M23" s="45">
        <v>0</v>
      </c>
      <c r="N23" s="46">
        <v>0</v>
      </c>
      <c r="O23" s="48">
        <v>0</v>
      </c>
      <c r="P23" s="49"/>
      <c r="Q23" s="45">
        <v>0</v>
      </c>
      <c r="R23" s="45">
        <v>82704</v>
      </c>
    </row>
    <row r="24" spans="1:18" s="2" customFormat="1" ht="15" hidden="1" customHeight="1" outlineLevel="3" thickBot="1" x14ac:dyDescent="0.25">
      <c r="A24" s="43" t="s">
        <v>30</v>
      </c>
      <c r="B24" s="42" t="s">
        <v>31</v>
      </c>
      <c r="C24" s="43" t="s">
        <v>36</v>
      </c>
      <c r="D24" s="42" t="s">
        <v>37</v>
      </c>
      <c r="E24" s="42" t="s">
        <v>44</v>
      </c>
      <c r="F24" s="42" t="s">
        <v>49</v>
      </c>
      <c r="G24" s="44"/>
      <c r="H24" s="45">
        <v>491220160.89999998</v>
      </c>
      <c r="I24" s="46">
        <v>482577596.01999998</v>
      </c>
      <c r="J24" s="46">
        <v>508557.77</v>
      </c>
      <c r="K24" s="46">
        <v>8134007.1100000003</v>
      </c>
      <c r="L24" s="47"/>
      <c r="M24" s="45">
        <v>93976432.519999996</v>
      </c>
      <c r="N24" s="46">
        <v>1571815.73</v>
      </c>
      <c r="O24" s="48">
        <v>92404616.790000007</v>
      </c>
      <c r="P24" s="49"/>
      <c r="Q24" s="45">
        <v>0</v>
      </c>
      <c r="R24" s="45">
        <v>838194</v>
      </c>
    </row>
    <row r="25" spans="1:18" s="2" customFormat="1" ht="15" hidden="1" customHeight="1" outlineLevel="3" thickBot="1" x14ac:dyDescent="0.25">
      <c r="A25" s="43" t="s">
        <v>30</v>
      </c>
      <c r="B25" s="42" t="s">
        <v>31</v>
      </c>
      <c r="C25" s="43" t="s">
        <v>36</v>
      </c>
      <c r="D25" s="42" t="s">
        <v>37</v>
      </c>
      <c r="E25" s="42" t="s">
        <v>44</v>
      </c>
      <c r="F25" s="44"/>
      <c r="G25" s="44"/>
      <c r="H25" s="45">
        <v>0</v>
      </c>
      <c r="I25" s="46">
        <v>0</v>
      </c>
      <c r="J25" s="46">
        <v>0</v>
      </c>
      <c r="K25" s="46">
        <v>0</v>
      </c>
      <c r="L25" s="47"/>
      <c r="M25" s="45">
        <v>257656130.34999999</v>
      </c>
      <c r="N25" s="46">
        <v>15724008.08</v>
      </c>
      <c r="O25" s="48">
        <v>241932122.27000001</v>
      </c>
      <c r="P25" s="49"/>
      <c r="Q25" s="45">
        <v>0</v>
      </c>
      <c r="R25" s="45">
        <v>0</v>
      </c>
    </row>
    <row r="26" spans="1:18" s="7" customFormat="1" ht="12.75" collapsed="1" thickBot="1" x14ac:dyDescent="0.25">
      <c r="A26" s="3" t="s">
        <v>38</v>
      </c>
      <c r="B26" s="3" t="s">
        <v>59</v>
      </c>
      <c r="C26" s="51"/>
      <c r="D26" s="52"/>
      <c r="E26" s="52"/>
      <c r="F26" s="52"/>
      <c r="G26" s="52"/>
      <c r="H26" s="13">
        <f>H27+H28+H29+H30+H31+H32+H33</f>
        <v>354661220.99000001</v>
      </c>
      <c r="I26" s="53">
        <f t="shared" ref="I26:R26" si="6">I27+I28+I29+I30+I31+I32+I33</f>
        <v>354021559.35000002</v>
      </c>
      <c r="J26" s="53">
        <f t="shared" si="6"/>
        <v>0</v>
      </c>
      <c r="K26" s="53">
        <f t="shared" si="6"/>
        <v>639661.64</v>
      </c>
      <c r="L26" s="47"/>
      <c r="M26" s="13">
        <f t="shared" si="6"/>
        <v>339836789.19999999</v>
      </c>
      <c r="N26" s="53">
        <f t="shared" si="6"/>
        <v>0</v>
      </c>
      <c r="O26" s="53">
        <f t="shared" si="6"/>
        <v>339836789.19999999</v>
      </c>
      <c r="P26" s="49"/>
      <c r="Q26" s="13">
        <f t="shared" si="6"/>
        <v>394465</v>
      </c>
      <c r="R26" s="13">
        <f t="shared" si="6"/>
        <v>392514</v>
      </c>
    </row>
    <row r="27" spans="1:18" s="2" customFormat="1" ht="15" hidden="1" customHeight="1" outlineLevel="1" thickBot="1" x14ac:dyDescent="0.25">
      <c r="A27" s="43" t="s">
        <v>38</v>
      </c>
      <c r="B27" s="43" t="s">
        <v>57</v>
      </c>
      <c r="C27" s="54"/>
      <c r="D27" s="44"/>
      <c r="E27" s="42" t="s">
        <v>45</v>
      </c>
      <c r="F27" s="42" t="s">
        <v>48</v>
      </c>
      <c r="G27" s="42" t="s">
        <v>46</v>
      </c>
      <c r="H27" s="46">
        <v>26476515.309999999</v>
      </c>
      <c r="I27" s="46">
        <v>26284417.329999998</v>
      </c>
      <c r="J27" s="46">
        <v>0</v>
      </c>
      <c r="K27" s="46">
        <v>192097.98</v>
      </c>
      <c r="L27" s="47"/>
      <c r="M27" s="13">
        <v>0</v>
      </c>
      <c r="N27" s="46">
        <v>0</v>
      </c>
      <c r="O27" s="48">
        <v>0</v>
      </c>
      <c r="P27" s="49"/>
      <c r="Q27" s="46">
        <v>11225</v>
      </c>
      <c r="R27" s="46">
        <v>11225</v>
      </c>
    </row>
    <row r="28" spans="1:18" s="2" customFormat="1" ht="15" hidden="1" customHeight="1" outlineLevel="1" thickBot="1" x14ac:dyDescent="0.25">
      <c r="A28" s="43" t="s">
        <v>38</v>
      </c>
      <c r="B28" s="43" t="s">
        <v>57</v>
      </c>
      <c r="C28" s="54"/>
      <c r="D28" s="44"/>
      <c r="E28" s="42" t="s">
        <v>45</v>
      </c>
      <c r="F28" s="42" t="s">
        <v>49</v>
      </c>
      <c r="G28" s="42" t="s">
        <v>46</v>
      </c>
      <c r="H28" s="46">
        <v>154452066.62</v>
      </c>
      <c r="I28" s="46">
        <v>154055200.08000001</v>
      </c>
      <c r="J28" s="46">
        <v>0</v>
      </c>
      <c r="K28" s="46">
        <v>396866.54</v>
      </c>
      <c r="L28" s="47"/>
      <c r="M28" s="13">
        <v>0</v>
      </c>
      <c r="N28" s="46">
        <v>0</v>
      </c>
      <c r="O28" s="48">
        <v>0</v>
      </c>
      <c r="P28" s="49"/>
      <c r="Q28" s="46">
        <v>259908</v>
      </c>
      <c r="R28" s="46">
        <v>263808</v>
      </c>
    </row>
    <row r="29" spans="1:18" s="2" customFormat="1" ht="15" hidden="1" customHeight="1" outlineLevel="1" thickBot="1" x14ac:dyDescent="0.25">
      <c r="A29" s="43" t="s">
        <v>38</v>
      </c>
      <c r="B29" s="43" t="s">
        <v>57</v>
      </c>
      <c r="C29" s="54"/>
      <c r="D29" s="44"/>
      <c r="E29" s="42" t="s">
        <v>45</v>
      </c>
      <c r="F29" s="44"/>
      <c r="G29" s="42" t="s">
        <v>47</v>
      </c>
      <c r="H29" s="46">
        <v>173732639.06</v>
      </c>
      <c r="I29" s="46">
        <v>173681941.94</v>
      </c>
      <c r="J29" s="46">
        <v>0</v>
      </c>
      <c r="K29" s="46">
        <v>50697.120000000003</v>
      </c>
      <c r="L29" s="47"/>
      <c r="M29" s="13">
        <v>0</v>
      </c>
      <c r="N29" s="46">
        <v>0</v>
      </c>
      <c r="O29" s="48">
        <v>0</v>
      </c>
      <c r="P29" s="49"/>
      <c r="Q29" s="46">
        <v>123332</v>
      </c>
      <c r="R29" s="46">
        <v>117481</v>
      </c>
    </row>
    <row r="30" spans="1:18" s="2" customFormat="1" ht="15" hidden="1" customHeight="1" outlineLevel="1" thickBot="1" x14ac:dyDescent="0.25">
      <c r="A30" s="43" t="s">
        <v>38</v>
      </c>
      <c r="B30" s="43" t="s">
        <v>57</v>
      </c>
      <c r="C30" s="54"/>
      <c r="D30" s="44"/>
      <c r="E30" s="44"/>
      <c r="F30" s="42" t="s">
        <v>48</v>
      </c>
      <c r="G30" s="42" t="s">
        <v>46</v>
      </c>
      <c r="H30" s="13">
        <v>0</v>
      </c>
      <c r="I30" s="46">
        <v>0</v>
      </c>
      <c r="J30" s="46">
        <v>0</v>
      </c>
      <c r="K30" s="46">
        <v>0</v>
      </c>
      <c r="L30" s="47"/>
      <c r="M30" s="13">
        <v>34238.68</v>
      </c>
      <c r="N30" s="46">
        <v>0</v>
      </c>
      <c r="O30" s="48">
        <v>34238.68</v>
      </c>
      <c r="P30" s="49"/>
      <c r="Q30" s="13">
        <v>0</v>
      </c>
      <c r="R30" s="13">
        <v>0</v>
      </c>
    </row>
    <row r="31" spans="1:18" s="2" customFormat="1" ht="15" hidden="1" customHeight="1" outlineLevel="1" thickBot="1" x14ac:dyDescent="0.25">
      <c r="A31" s="43" t="s">
        <v>38</v>
      </c>
      <c r="B31" s="43" t="s">
        <v>57</v>
      </c>
      <c r="C31" s="54"/>
      <c r="D31" s="44"/>
      <c r="E31" s="44"/>
      <c r="F31" s="42" t="s">
        <v>49</v>
      </c>
      <c r="G31" s="42" t="s">
        <v>46</v>
      </c>
      <c r="H31" s="13">
        <v>0</v>
      </c>
      <c r="I31" s="46">
        <v>0</v>
      </c>
      <c r="J31" s="46">
        <v>0</v>
      </c>
      <c r="K31" s="46">
        <v>0</v>
      </c>
      <c r="L31" s="47"/>
      <c r="M31" s="13">
        <v>207933475.44</v>
      </c>
      <c r="N31" s="46">
        <v>0</v>
      </c>
      <c r="O31" s="48">
        <v>207933475.44</v>
      </c>
      <c r="P31" s="49"/>
      <c r="Q31" s="13">
        <v>0</v>
      </c>
      <c r="R31" s="13">
        <v>0</v>
      </c>
    </row>
    <row r="32" spans="1:18" s="2" customFormat="1" ht="15" hidden="1" customHeight="1" outlineLevel="1" thickBot="1" x14ac:dyDescent="0.25">
      <c r="A32" s="43" t="s">
        <v>38</v>
      </c>
      <c r="B32" s="43" t="s">
        <v>57</v>
      </c>
      <c r="C32" s="54"/>
      <c r="D32" s="44"/>
      <c r="E32" s="44"/>
      <c r="F32" s="44"/>
      <c r="G32" s="42" t="s">
        <v>47</v>
      </c>
      <c r="H32" s="13">
        <v>0</v>
      </c>
      <c r="I32" s="46">
        <v>0</v>
      </c>
      <c r="J32" s="46">
        <v>0</v>
      </c>
      <c r="K32" s="46">
        <v>0</v>
      </c>
      <c r="L32" s="47"/>
      <c r="M32" s="13">
        <v>131869075.08</v>
      </c>
      <c r="N32" s="46">
        <v>0</v>
      </c>
      <c r="O32" s="48">
        <v>131869075.08</v>
      </c>
      <c r="P32" s="49"/>
      <c r="Q32" s="13">
        <v>0</v>
      </c>
      <c r="R32" s="13">
        <v>0</v>
      </c>
    </row>
    <row r="33" spans="1:18" s="2" customFormat="1" ht="15" hidden="1" customHeight="1" outlineLevel="1" thickBot="1" x14ac:dyDescent="0.25">
      <c r="A33" s="43" t="s">
        <v>38</v>
      </c>
      <c r="B33" s="43" t="s">
        <v>57</v>
      </c>
      <c r="C33" s="54"/>
      <c r="D33" s="44"/>
      <c r="E33" s="44"/>
      <c r="F33" s="44"/>
      <c r="G33" s="44"/>
      <c r="H33" s="13">
        <v>0</v>
      </c>
      <c r="I33" s="46">
        <v>0</v>
      </c>
      <c r="J33" s="46">
        <v>0</v>
      </c>
      <c r="K33" s="46">
        <v>0</v>
      </c>
      <c r="L33" s="47"/>
      <c r="M33" s="13">
        <v>0</v>
      </c>
      <c r="N33" s="46">
        <v>0</v>
      </c>
      <c r="O33" s="48">
        <v>0</v>
      </c>
      <c r="P33" s="49"/>
      <c r="Q33" s="13">
        <v>0</v>
      </c>
      <c r="R33" s="13">
        <v>0</v>
      </c>
    </row>
    <row r="34" spans="1:18" s="7" customFormat="1" ht="15" customHeight="1" collapsed="1" thickBot="1" x14ac:dyDescent="0.25">
      <c r="A34" s="3" t="s">
        <v>39</v>
      </c>
      <c r="B34" s="3" t="s">
        <v>60</v>
      </c>
      <c r="C34" s="51"/>
      <c r="D34" s="40"/>
      <c r="E34" s="40"/>
      <c r="F34" s="40"/>
      <c r="G34" s="40"/>
      <c r="H34" s="13">
        <v>65934348.079999998</v>
      </c>
      <c r="I34" s="13">
        <v>61710189.619999997</v>
      </c>
      <c r="J34" s="13">
        <v>1019265.57</v>
      </c>
      <c r="K34" s="13">
        <v>3204892.89</v>
      </c>
      <c r="L34" s="55"/>
      <c r="M34" s="13">
        <v>23032014.399999999</v>
      </c>
      <c r="N34" s="6">
        <v>850869.83</v>
      </c>
      <c r="O34" s="56">
        <v>22181144.57</v>
      </c>
      <c r="P34" s="57"/>
      <c r="Q34" s="13">
        <v>72988</v>
      </c>
      <c r="R34" s="13">
        <v>355394</v>
      </c>
    </row>
    <row r="35" spans="1:18" s="7" customFormat="1" ht="15" customHeight="1" thickBot="1" x14ac:dyDescent="0.25">
      <c r="A35" s="3" t="s">
        <v>40</v>
      </c>
      <c r="B35" s="3" t="s">
        <v>61</v>
      </c>
      <c r="C35" s="51"/>
      <c r="D35" s="40"/>
      <c r="E35" s="40"/>
      <c r="F35" s="40"/>
      <c r="G35" s="40"/>
      <c r="H35" s="13">
        <v>86503.66</v>
      </c>
      <c r="I35" s="13">
        <v>86503.66</v>
      </c>
      <c r="J35" s="13">
        <v>0</v>
      </c>
      <c r="K35" s="13">
        <v>0</v>
      </c>
      <c r="L35" s="55"/>
      <c r="M35" s="13">
        <v>366357.39</v>
      </c>
      <c r="N35" s="6">
        <v>0</v>
      </c>
      <c r="O35" s="56">
        <v>366357.39</v>
      </c>
      <c r="P35" s="57"/>
      <c r="Q35" s="13">
        <v>1599</v>
      </c>
      <c r="R35" s="13">
        <v>1599</v>
      </c>
    </row>
    <row r="36" spans="1:18" s="7" customFormat="1" ht="15" customHeight="1" thickBot="1" x14ac:dyDescent="0.25">
      <c r="A36" s="3" t="s">
        <v>41</v>
      </c>
      <c r="B36" s="3" t="s">
        <v>62</v>
      </c>
      <c r="C36" s="51"/>
      <c r="D36" s="40"/>
      <c r="E36" s="40"/>
      <c r="F36" s="40"/>
      <c r="G36" s="40"/>
      <c r="H36" s="13">
        <v>285719478</v>
      </c>
      <c r="I36" s="13">
        <v>285691734.23000002</v>
      </c>
      <c r="J36" s="13">
        <v>0</v>
      </c>
      <c r="K36" s="13">
        <v>27743.77</v>
      </c>
      <c r="L36" s="55"/>
      <c r="M36" s="13">
        <v>306849116.56</v>
      </c>
      <c r="N36" s="6">
        <v>0</v>
      </c>
      <c r="O36" s="56">
        <v>306849116.56</v>
      </c>
      <c r="P36" s="58"/>
      <c r="Q36" s="13">
        <v>742</v>
      </c>
      <c r="R36" s="13">
        <v>111611</v>
      </c>
    </row>
    <row r="37" spans="1:18" x14ac:dyDescent="0.25">
      <c r="L37" s="50"/>
    </row>
    <row r="38" spans="1:18" x14ac:dyDescent="0.25">
      <c r="L38" s="8"/>
    </row>
    <row r="39" spans="1:18" x14ac:dyDescent="0.25">
      <c r="L39" s="8"/>
    </row>
    <row r="40" spans="1:18" x14ac:dyDescent="0.25">
      <c r="L40" s="8"/>
    </row>
    <row r="41" spans="1:18" x14ac:dyDescent="0.25">
      <c r="L41" s="8"/>
    </row>
  </sheetData>
  <mergeCells count="2">
    <mergeCell ref="A4:B4"/>
    <mergeCell ref="C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2011-12-14T22:00:00+00:00</ContentDate>
    <CEID xmlns="a029a951-197a-4454-90a0-4e8ba8bb2239" xsi:nil="true"/>
    <LanguageRef xmlns="a029a951-197a-4454-90a0-4e8ba8bb2239">
      <Value>1</Value>
    </LanguageRef>
    <ItemOrder xmlns="a029a951-197a-4454-90a0-4e8ba8bb2239">70</ItemOrder>
    <AlternateText xmlns="a029a951-197a-4454-90a0-4e8ba8bb2239" xsi:nil="true"/>
    <OrganizationalUnit xmlns="8e878111-5d44-4ac0-8d7d-001e9b3d0fd0">40</OrganizationalUnit>
    <Topic xmlns="8e878111-5d44-4ac0-8d7d-001e9b3d0fd0">93</Topic>
    <Image xmlns="a029a951-197a-4454-90a0-4e8ba8bb2239">
      <Url xsi:nil="true"/>
      <Description xsi:nil="true"/>
    </Image>
    <TitleBackup xmlns="8e878111-5d44-4ac0-8d7d-001e9b3d0fd0" xsi:nil="true"/>
    <RelatedEntity xmlns="8e878111-5d44-4ac0-8d7d-001e9b3d0fd0" xsi:nil="true"/>
    <ParentEntity xmlns="8e878111-5d44-4ac0-8d7d-001e9b3d0fd0" xsi:nil="true"/>
    <TitleEn xmlns="a029a951-197a-4454-90a0-4e8ba8bb2239" xsi:nil="true"/>
    <DisplayTitle xmlns="8e878111-5d44-4ac0-8d7d-001e9b3d0fd0">Ασφάλιστρα 2011</DisplayTitle>
    <ShowInContentGroups xmlns="a029a951-197a-4454-90a0-4e8ba8bb2239">
      <Value>508</Value>
    </ShowInContentGroups>
    <Source xmlns="8e878111-5d44-4ac0-8d7d-001e9b3d0fd0">RelatedDocumentsDEIAStat</Source>
    <AModifiedBy xmlns="a029a951-197a-4454-90a0-4e8ba8bb2239">Papacharalampous Maria Eleni</AModifiedBy>
    <AModified xmlns="a029a951-197a-4454-90a0-4e8ba8bb2239">2019-11-13T12:29:19+00:00</AModified>
    <AID xmlns="a029a951-197a-4454-90a0-4e8ba8bb2239">13093</AID>
    <ACreated xmlns="a029a951-197a-4454-90a0-4e8ba8bb2239">2019-07-29T16:06:35+00:00</ACreated>
    <ACreatedBy xmlns="a029a951-197a-4454-90a0-4e8ba8bb2239">Skiadiotis Kostas</ACreatedBy>
    <AVersion xmlns="a029a951-197a-4454-90a0-4e8ba8bb2239">11.0</AVer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8F0864-00AF-413E-8038-0766E7118860}"/>
</file>

<file path=customXml/itemProps2.xml><?xml version="1.0" encoding="utf-8"?>
<ds:datastoreItem xmlns:ds="http://schemas.openxmlformats.org/officeDocument/2006/customXml" ds:itemID="{2DF0EA79-5B5C-419B-ABB6-EE2D977E8DF9}"/>
</file>

<file path=customXml/itemProps3.xml><?xml version="1.0" encoding="utf-8"?>
<ds:datastoreItem xmlns:ds="http://schemas.openxmlformats.org/officeDocument/2006/customXml" ds:itemID="{D63EEA97-1B19-45B8-B513-5EFEC9A1A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Ζημιών</vt:lpstr>
      <vt:lpstr>Ζωής</vt:lpstr>
    </vt:vector>
  </TitlesOfParts>
  <Company>Bank of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ΑΣΦΑΛΙΣΤΡΑ  2011</dc:title>
  <dc:creator>Dikeakou Despina</dc:creator>
  <dc:description/>
  <cp:lastModifiedBy>Veloudos Elias</cp:lastModifiedBy>
  <cp:lastPrinted>2014-10-30T14:53:03Z</cp:lastPrinted>
  <dcterms:created xsi:type="dcterms:W3CDTF">2014-08-28T07:24:06Z</dcterms:created>
  <dcterms:modified xsi:type="dcterms:W3CDTF">2014-11-27T10:03:27Z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Order">
    <vt:r8>10200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